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G:\3. 유가희 회사\01. 자격검정센터\2025_자검\01. 출제감수\04. 2월정기\12. 기출공지\102_엑셀\"/>
    </mc:Choice>
  </mc:AlternateContent>
  <bookViews>
    <workbookView xWindow="-120" yWindow="-120" windowWidth="29040" windowHeight="15720"/>
  </bookViews>
  <sheets>
    <sheet name="제1작업" sheetId="1" r:id="rId1"/>
    <sheet name="제2작업" sheetId="5" r:id="rId2"/>
    <sheet name="제3작업" sheetId="6" r:id="rId3"/>
    <sheet name="제4작업" sheetId="12" r:id="rId4"/>
  </sheets>
  <definedNames>
    <definedName name="_xlnm._FilterDatabase" localSheetId="1" hidden="1">제2작업!$B$2:$H$10</definedName>
    <definedName name="_xlnm.Criteria" localSheetId="1">제2작업!$B$14:$C$16</definedName>
    <definedName name="_xlnm.Extract" localSheetId="1">제2작업!$B$18:$E$18</definedName>
    <definedName name="판매가">제1작업!$F$5:$F$12</definedName>
  </definedNames>
  <calcPr calcId="191029"/>
  <pivotCaches>
    <pivotCache cacheId="6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E14" i="1"/>
  <c r="J14" i="1"/>
  <c r="I11" i="1"/>
  <c r="I8" i="1"/>
  <c r="I6" i="1"/>
  <c r="I5" i="1"/>
  <c r="I12" i="1"/>
  <c r="I10" i="1"/>
  <c r="I7" i="1"/>
  <c r="I9" i="1"/>
  <c r="J11" i="1"/>
  <c r="J8" i="1"/>
  <c r="J6" i="1"/>
  <c r="J5" i="1"/>
  <c r="J12" i="1"/>
  <c r="J10" i="1"/>
  <c r="J7" i="1"/>
  <c r="J9" i="1"/>
  <c r="J13" i="1"/>
</calcChain>
</file>

<file path=xl/sharedStrings.xml><?xml version="1.0" encoding="utf-8"?>
<sst xmlns="http://schemas.openxmlformats.org/spreadsheetml/2006/main" count="105" uniqueCount="44">
  <si>
    <t>총합계</t>
  </si>
  <si>
    <t>**</t>
  </si>
  <si>
    <t>제품명</t>
  </si>
  <si>
    <t>개수 : 제품명</t>
  </si>
  <si>
    <t>제품번호</t>
  </si>
  <si>
    <t>구분</t>
  </si>
  <si>
    <t>판매가
(단위:원)</t>
  </si>
  <si>
    <t>판매량</t>
  </si>
  <si>
    <t>전월실적
(단위:원)</t>
  </si>
  <si>
    <t>적립포인트</t>
  </si>
  <si>
    <t>판매순위</t>
  </si>
  <si>
    <t>도구</t>
  </si>
  <si>
    <t>쿠키봉투20매</t>
  </si>
  <si>
    <t>포장</t>
  </si>
  <si>
    <t>호두분태1K</t>
  </si>
  <si>
    <t>재료</t>
  </si>
  <si>
    <t>팥배기2K</t>
  </si>
  <si>
    <t>구겔호프</t>
  </si>
  <si>
    <t>케잌박스10개</t>
  </si>
  <si>
    <t>최저 판매가(단위:원)</t>
  </si>
  <si>
    <t>AD-102</t>
    <phoneticPr fontId="2" type="noConversion"/>
  </si>
  <si>
    <t>AP-302</t>
    <phoneticPr fontId="2" type="noConversion"/>
  </si>
  <si>
    <t>BC-202</t>
    <phoneticPr fontId="2" type="noConversion"/>
  </si>
  <si>
    <t>BA-103</t>
  </si>
  <si>
    <t>BA-103</t>
    <phoneticPr fontId="2" type="noConversion"/>
  </si>
  <si>
    <t>BD-101</t>
    <phoneticPr fontId="2" type="noConversion"/>
  </si>
  <si>
    <t>BP-203</t>
    <phoneticPr fontId="2" type="noConversion"/>
  </si>
  <si>
    <t>PC-201</t>
    <phoneticPr fontId="2" type="noConversion"/>
  </si>
  <si>
    <t>AP-301</t>
    <phoneticPr fontId="2" type="noConversion"/>
  </si>
  <si>
    <t>제조일</t>
    <phoneticPr fontId="2" type="noConversion"/>
  </si>
  <si>
    <t>로프팬</t>
    <phoneticPr fontId="2" type="noConversion"/>
  </si>
  <si>
    <t>스탠드믹서</t>
    <phoneticPr fontId="2" type="noConversion"/>
  </si>
  <si>
    <t>다크청크10K</t>
    <phoneticPr fontId="2" type="noConversion"/>
  </si>
  <si>
    <t>제품번호</t>
    <phoneticPr fontId="2" type="noConversion"/>
  </si>
  <si>
    <t>도구 제품 판매량 합계</t>
    <phoneticPr fontId="2" type="noConversion"/>
  </si>
  <si>
    <t>포장 제품 전월실적(단위:원) 평균</t>
    <phoneticPr fontId="2" type="noConversion"/>
  </si>
  <si>
    <t>재료</t>
    <phoneticPr fontId="2" type="noConversion"/>
  </si>
  <si>
    <t>&gt;=100000</t>
    <phoneticPr fontId="2" type="noConversion"/>
  </si>
  <si>
    <t>평균 : 판매량</t>
  </si>
  <si>
    <t>판매가(단위:원)</t>
  </si>
  <si>
    <t>&lt;20001</t>
  </si>
  <si>
    <t>20001-120000</t>
  </si>
  <si>
    <t>120001-220000</t>
  </si>
  <si>
    <t>판매가
(단위:원)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</si>
</sst>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77" formatCode="#,##0_ "/>
    <numFmt numFmtId="178" formatCode="_-* #,##0.00_-;\-* #,##0.00_-;_-* &quot;-&quot;_-;_-@_-"/>
    <numFmt numFmtId="179" formatCode="#,##0&quot;개&quot;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auto="1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14" fontId="3" fillId="0" borderId="6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11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0" fillId="0" borderId="0" xfId="0" pivotButton="1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1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41" fontId="3" fillId="0" borderId="6" xfId="1" applyFont="1" applyBorder="1" applyAlignment="1">
      <alignment horizontal="right" vertical="center"/>
    </xf>
    <xf numFmtId="41" fontId="3" fillId="0" borderId="1" xfId="1" applyFont="1" applyBorder="1" applyAlignment="1">
      <alignment horizontal="right" vertical="center"/>
    </xf>
    <xf numFmtId="41" fontId="3" fillId="0" borderId="11" xfId="1" applyFont="1" applyBorder="1" applyAlignment="1">
      <alignment horizontal="right" vertical="center"/>
    </xf>
    <xf numFmtId="41" fontId="3" fillId="0" borderId="6" xfId="1" quotePrefix="1" applyFont="1" applyBorder="1" applyAlignment="1">
      <alignment horizontal="right" vertical="center"/>
    </xf>
    <xf numFmtId="41" fontId="3" fillId="0" borderId="11" xfId="1" quotePrefix="1" applyFont="1" applyBorder="1" applyAlignment="1">
      <alignment horizontal="right" vertical="center"/>
    </xf>
    <xf numFmtId="41" fontId="3" fillId="0" borderId="7" xfId="0" applyNumberFormat="1" applyFont="1" applyBorder="1" applyAlignment="1">
      <alignment horizontal="right" vertical="center"/>
    </xf>
    <xf numFmtId="177" fontId="3" fillId="0" borderId="12" xfId="1" quotePrefix="1" applyNumberFormat="1" applyFont="1" applyBorder="1" applyAlignment="1">
      <alignment horizontal="right" vertical="center"/>
    </xf>
    <xf numFmtId="41" fontId="3" fillId="0" borderId="0" xfId="1" applyFont="1">
      <alignment vertical="center"/>
    </xf>
    <xf numFmtId="41" fontId="3" fillId="0" borderId="0" xfId="0" applyNumberFormat="1" applyFont="1">
      <alignment vertical="center"/>
    </xf>
    <xf numFmtId="178" fontId="3" fillId="0" borderId="0" xfId="0" applyNumberFormat="1" applyFont="1">
      <alignment vertical="center"/>
    </xf>
    <xf numFmtId="179" fontId="3" fillId="0" borderId="6" xfId="1" applyNumberFormat="1" applyFont="1" applyBorder="1" applyAlignment="1">
      <alignment horizontal="right" vertical="center"/>
    </xf>
    <xf numFmtId="179" fontId="3" fillId="0" borderId="1" xfId="1" applyNumberFormat="1" applyFont="1" applyBorder="1" applyAlignment="1">
      <alignment horizontal="right" vertical="center"/>
    </xf>
    <xf numFmtId="179" fontId="3" fillId="0" borderId="11" xfId="1" applyNumberFormat="1" applyFont="1" applyBorder="1" applyAlignment="1">
      <alignment horizontal="right" vertical="center"/>
    </xf>
    <xf numFmtId="41" fontId="3" fillId="0" borderId="1" xfId="1" applyFont="1" applyFill="1" applyBorder="1" applyAlignment="1">
      <alignment horizontal="right" vertical="center"/>
    </xf>
    <xf numFmtId="179" fontId="3" fillId="0" borderId="14" xfId="1" applyNumberFormat="1" applyFont="1" applyFill="1" applyBorder="1" applyAlignment="1">
      <alignment horizontal="right" vertical="center"/>
    </xf>
    <xf numFmtId="0" fontId="3" fillId="0" borderId="2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41" fontId="3" fillId="0" borderId="16" xfId="1" applyFont="1" applyFill="1" applyBorder="1" applyAlignment="1">
      <alignment horizontal="right" vertical="center"/>
    </xf>
    <xf numFmtId="179" fontId="3" fillId="0" borderId="17" xfId="1" applyNumberFormat="1" applyFont="1" applyFill="1" applyBorder="1" applyAlignment="1">
      <alignment horizontal="right" vertical="center"/>
    </xf>
    <xf numFmtId="41" fontId="3" fillId="0" borderId="6" xfId="1" applyFont="1" applyFill="1" applyBorder="1" applyAlignment="1">
      <alignment horizontal="right" vertical="center"/>
    </xf>
    <xf numFmtId="179" fontId="3" fillId="0" borderId="19" xfId="1" applyNumberFormat="1" applyFont="1" applyFill="1" applyBorder="1" applyAlignment="1">
      <alignment horizontal="right" vertical="center"/>
    </xf>
    <xf numFmtId="0" fontId="3" fillId="0" borderId="29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">
    <cellStyle name="쉼표 [0]" xfId="1" builtinId="6"/>
    <cellStyle name="표준" xfId="0" builtinId="0"/>
  </cellStyles>
  <dxfs count="10">
    <dxf>
      <numFmt numFmtId="33" formatCode="_-* #,##0_-;\-* #,##0_-;_-* &quot;-&quot;_-;_-@_-"/>
    </dxf>
    <dxf>
      <alignment horizontal="center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numFmt numFmtId="179" formatCode="#,##0&quot;개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altLang="en-US" sz="2000" b="1"/>
              <a:t>베이커리 도구 및 재료 제품 판매 현황</a:t>
            </a:r>
            <a:endParaRPr lang="ko-KR" sz="2000" b="1"/>
          </a:p>
        </c:rich>
      </c:tx>
      <c:layout/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제1작업!$G$4</c:f>
              <c:strCache>
                <c:ptCount val="1"/>
                <c:pt idx="0">
                  <c:v>판매량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5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8D5-4502-95D2-357B080F6C2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(제1작업!$C$5:$C$7,제1작업!$C$10:$C$12)</c:f>
              <c:strCache>
                <c:ptCount val="6"/>
                <c:pt idx="0">
                  <c:v>스탠드믹서</c:v>
                </c:pt>
                <c:pt idx="1">
                  <c:v>호두분태1K</c:v>
                </c:pt>
                <c:pt idx="2">
                  <c:v>다크청크10K</c:v>
                </c:pt>
                <c:pt idx="3">
                  <c:v>구겔호프</c:v>
                </c:pt>
                <c:pt idx="4">
                  <c:v>로프팬</c:v>
                </c:pt>
                <c:pt idx="5">
                  <c:v>팥배기2K</c:v>
                </c:pt>
              </c:strCache>
            </c:strRef>
          </c:cat>
          <c:val>
            <c:numRef>
              <c:f>(제1작업!$G$5:$G$7,제1작업!$G$10:$G$12)</c:f>
              <c:numCache>
                <c:formatCode>#,##0"개"</c:formatCode>
                <c:ptCount val="6"/>
                <c:pt idx="0">
                  <c:v>59</c:v>
                </c:pt>
                <c:pt idx="1">
                  <c:v>108</c:v>
                </c:pt>
                <c:pt idx="2">
                  <c:v>87</c:v>
                </c:pt>
                <c:pt idx="3">
                  <c:v>98</c:v>
                </c:pt>
                <c:pt idx="4">
                  <c:v>68</c:v>
                </c:pt>
                <c:pt idx="5">
                  <c:v>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D5-4502-95D2-357B080F6C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387606559"/>
        <c:axId val="387606975"/>
      </c:barChart>
      <c:lineChart>
        <c:grouping val="standard"/>
        <c:varyColors val="0"/>
        <c:ser>
          <c:idx val="0"/>
          <c:order val="0"/>
          <c:tx>
            <c:v>판매가(단위:원)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(제1작업!$C$5:$C$7,제1작업!$C$10:$C$12)</c:f>
              <c:strCache>
                <c:ptCount val="6"/>
                <c:pt idx="0">
                  <c:v>스탠드믹서</c:v>
                </c:pt>
                <c:pt idx="1">
                  <c:v>호두분태1K</c:v>
                </c:pt>
                <c:pt idx="2">
                  <c:v>다크청크10K</c:v>
                </c:pt>
                <c:pt idx="3">
                  <c:v>구겔호프</c:v>
                </c:pt>
                <c:pt idx="4">
                  <c:v>로프팬</c:v>
                </c:pt>
                <c:pt idx="5">
                  <c:v>팥배기2K</c:v>
                </c:pt>
              </c:strCache>
            </c:strRef>
          </c:cat>
          <c:val>
            <c:numRef>
              <c:f>(제1작업!$F$5:$F$7,제1작업!$F$10:$F$12)</c:f>
              <c:numCache>
                <c:formatCode>_(* #,##0_);_(* \(#,##0\);_(* "-"_);_(@_)</c:formatCode>
                <c:ptCount val="6"/>
                <c:pt idx="0">
                  <c:v>158000</c:v>
                </c:pt>
                <c:pt idx="1">
                  <c:v>21300</c:v>
                </c:pt>
                <c:pt idx="2">
                  <c:v>178000</c:v>
                </c:pt>
                <c:pt idx="3">
                  <c:v>7200</c:v>
                </c:pt>
                <c:pt idx="4">
                  <c:v>15700</c:v>
                </c:pt>
                <c:pt idx="5">
                  <c:v>8500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D5-4502-95D2-357B080F6C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6808959"/>
        <c:axId val="376809791"/>
      </c:lineChart>
      <c:catAx>
        <c:axId val="3876065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387606975"/>
        <c:crosses val="autoZero"/>
        <c:auto val="1"/>
        <c:lblAlgn val="ctr"/>
        <c:lblOffset val="100"/>
        <c:noMultiLvlLbl val="0"/>
      </c:catAx>
      <c:valAx>
        <c:axId val="3876069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#,##0&quot;개&quot;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387606559"/>
        <c:crosses val="autoZero"/>
        <c:crossBetween val="between"/>
      </c:valAx>
      <c:valAx>
        <c:axId val="376809791"/>
        <c:scaling>
          <c:orientation val="minMax"/>
        </c:scaling>
        <c:delete val="0"/>
        <c:axPos val="r"/>
        <c:numFmt formatCode="_(* #,##0_);_(* \(#,##0\);_(* &quot;-&quot;_);_(@_)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376808959"/>
        <c:crosses val="max"/>
        <c:crossBetween val="between"/>
        <c:majorUnit val="50000"/>
      </c:valAx>
      <c:catAx>
        <c:axId val="376808959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76809791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106441</xdr:rowOff>
    </xdr:from>
    <xdr:to>
      <xdr:col>6</xdr:col>
      <xdr:colOff>670560</xdr:colOff>
      <xdr:row>2</xdr:row>
      <xdr:rowOff>205501</xdr:rowOff>
    </xdr:to>
    <xdr:sp macro="" textlink="">
      <xdr:nvSpPr>
        <xdr:cNvPr id="5" name="육각형 4">
          <a:extLst>
            <a:ext uri="{FF2B5EF4-FFF2-40B4-BE49-F238E27FC236}">
              <a16:creationId xmlns:a16="http://schemas.microsoft.com/office/drawing/2014/main" id="{F5CBDCD3-4353-4049-A5C9-1BF570920877}"/>
            </a:ext>
          </a:extLst>
        </xdr:cNvPr>
        <xdr:cNvSpPr/>
      </xdr:nvSpPr>
      <xdr:spPr>
        <a:xfrm>
          <a:off x="129540" y="106441"/>
          <a:ext cx="5052060" cy="723900"/>
        </a:xfrm>
        <a:prstGeom prst="hexagon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베이커리마당 판매 현황</a:t>
          </a:r>
        </a:p>
      </xdr:txBody>
    </xdr:sp>
    <xdr:clientData/>
  </xdr:twoCellAnchor>
  <xdr:twoCellAnchor>
    <xdr:from>
      <xdr:col>7</xdr:col>
      <xdr:colOff>0</xdr:colOff>
      <xdr:row>0</xdr:row>
      <xdr:rowOff>104536</xdr:rowOff>
    </xdr:from>
    <xdr:to>
      <xdr:col>10</xdr:col>
      <xdr:colOff>0</xdr:colOff>
      <xdr:row>2</xdr:row>
      <xdr:rowOff>207406</xdr:rowOff>
    </xdr:to>
    <xdr:pic>
      <xdr:nvPicPr>
        <xdr:cNvPr id="6" name="그림 5">
          <a:extLst>
            <a:ext uri="{FF2B5EF4-FFF2-40B4-BE49-F238E27FC236}">
              <a16:creationId xmlns:a16="http://schemas.microsoft.com/office/drawing/2014/main" id="{5A182101-F618-4F2E-A225-A37FE09D2E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26380" y="104536"/>
          <a:ext cx="2667000" cy="7277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48375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095C1AB6-C182-4839-A2C2-4F8569A9665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0.57851</cdr:x>
      <cdr:y>0.11804</cdr:y>
    </cdr:from>
    <cdr:to>
      <cdr:x>0.71937</cdr:x>
      <cdr:y>0.19763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7E860BDA-CE1D-4E18-977B-160AD88F0FB9}"/>
            </a:ext>
          </a:extLst>
        </cdr:cNvPr>
        <cdr:cNvSpPr/>
      </cdr:nvSpPr>
      <cdr:spPr>
        <a:xfrm xmlns:a="http://schemas.openxmlformats.org/drawingml/2006/main">
          <a:off x="5376042" y="716456"/>
          <a:ext cx="1309018" cy="483126"/>
        </a:xfrm>
        <a:prstGeom xmlns:a="http://schemas.openxmlformats.org/drawingml/2006/main" prst="wedgeRoundRectCallout">
          <a:avLst>
            <a:gd name="adj1" fmla="val 96653"/>
            <a:gd name="adj2" fmla="val -33296"/>
            <a:gd name="adj3" fmla="val 16667"/>
          </a:avLst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최대 판매</a:t>
          </a:r>
          <a:endParaRPr lang="ko-KR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" refreshedDate="45646.370130439813" createdVersion="7" refreshedVersion="7" minRefreshableVersion="3" recordCount="8">
  <cacheSource type="worksheet">
    <worksheetSource ref="B4:H12" sheet="제1작업"/>
  </cacheSource>
  <cacheFields count="7">
    <cacheField name="제품번호" numFmtId="0">
      <sharedItems/>
    </cacheField>
    <cacheField name="제품명" numFmtId="0">
      <sharedItems/>
    </cacheField>
    <cacheField name="구분" numFmtId="0">
      <sharedItems count="3">
        <s v="도구"/>
        <s v="재료"/>
        <s v="포장"/>
      </sharedItems>
    </cacheField>
    <cacheField name="제조일" numFmtId="14">
      <sharedItems containsSemiMixedTypes="0" containsNonDate="0" containsDate="1" containsString="0" minDate="2022-05-16T00:00:00" maxDate="2024-12-21T00:00:00"/>
    </cacheField>
    <cacheField name="판매가_x000a_(단위:원)" numFmtId="41">
      <sharedItems containsSemiMixedTypes="0" containsString="0" containsNumber="1" containsInteger="1" minValue="3800" maxValue="178000" count="8">
        <n v="158000"/>
        <n v="21300"/>
        <n v="178000"/>
        <n v="3800"/>
        <n v="23000"/>
        <n v="7200"/>
        <n v="15700"/>
        <n v="8500"/>
      </sharedItems>
      <fieldGroup base="4">
        <rangePr autoStart="0" autoEnd="0" startNum="20001" endNum="200000" groupInterval="100000"/>
        <groupItems count="4">
          <s v="&lt;20001"/>
          <s v="20001-120000"/>
          <s v="120001-220000"/>
          <s v="&gt;220001"/>
        </groupItems>
      </fieldGroup>
    </cacheField>
    <cacheField name="판매량" numFmtId="179">
      <sharedItems containsSemiMixedTypes="0" containsString="0" containsNumber="1" containsInteger="1" minValue="59" maxValue="127"/>
    </cacheField>
    <cacheField name="전월실적_x000a_(단위:원)" numFmtId="41">
      <sharedItems containsSemiMixedTypes="0" containsString="0" containsNumber="1" containsInteger="1" minValue="532000" maxValue="8544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s v="BA-103"/>
    <s v="스탠드믹서"/>
    <x v="0"/>
    <d v="2023-07-01T00:00:00"/>
    <x v="0"/>
    <n v="59"/>
    <n v="7426000"/>
  </r>
  <r>
    <s v="BC-202"/>
    <s v="호두분태1K"/>
    <x v="1"/>
    <d v="2024-11-03T00:00:00"/>
    <x v="1"/>
    <n v="108"/>
    <n v="3195000"/>
  </r>
  <r>
    <s v="PC-201"/>
    <s v="다크청크10K"/>
    <x v="1"/>
    <d v="2024-12-09T00:00:00"/>
    <x v="2"/>
    <n v="87"/>
    <n v="8544000"/>
  </r>
  <r>
    <s v="AP-302"/>
    <s v="쿠키봉투20매"/>
    <x v="2"/>
    <d v="2023-11-26T00:00:00"/>
    <x v="3"/>
    <n v="127"/>
    <n v="532000"/>
  </r>
  <r>
    <s v="AP-301"/>
    <s v="케잌박스10개"/>
    <x v="2"/>
    <d v="2023-09-16T00:00:00"/>
    <x v="4"/>
    <n v="94"/>
    <n v="2760000"/>
  </r>
  <r>
    <s v="BD-101"/>
    <s v="구겔호프"/>
    <x v="0"/>
    <d v="2022-06-07T00:00:00"/>
    <x v="5"/>
    <n v="98"/>
    <n v="864000"/>
  </r>
  <r>
    <s v="AD-102"/>
    <s v="로프팬"/>
    <x v="0"/>
    <d v="2022-05-16T00:00:00"/>
    <x v="6"/>
    <n v="68"/>
    <n v="892500"/>
  </r>
  <r>
    <s v="BP-203"/>
    <s v="팥배기2K"/>
    <x v="1"/>
    <d v="2024-12-20T00:00:00"/>
    <x v="7"/>
    <n v="112"/>
    <n v="1105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피벗 테이블4" cacheId="6" applyNumberFormats="0" applyBorderFormats="0" applyFontFormats="0" applyPatternFormats="0" applyAlignmentFormats="0" applyWidthHeightFormats="1" dataCaption="값" missingCaption="**" updatedVersion="7" minRefreshableVersion="3" useAutoFormatting="1" colGrandTotals="0" itemPrintTitles="1" mergeItem="1" createdVersion="7" indent="0" outline="1" outlineData="1" multipleFieldFilters="0" rowHeaderCaption="판매가(단위:원)" colHeaderCaption="구분">
  <location ref="B2:H8" firstHeaderRow="1" firstDataRow="3" firstDataCol="1"/>
  <pivotFields count="7">
    <pivotField showAll="0"/>
    <pivotField dataField="1" showAll="0"/>
    <pivotField axis="axisCol" showAll="0" sortType="descending">
      <items count="4">
        <item x="2"/>
        <item x="1"/>
        <item x="0"/>
        <item t="default"/>
      </items>
    </pivotField>
    <pivotField numFmtId="14" showAll="0"/>
    <pivotField axis="axisRow" numFmtId="41" showAll="0">
      <items count="5">
        <item x="0"/>
        <item x="1"/>
        <item x="2"/>
        <item x="3"/>
        <item t="default"/>
      </items>
    </pivotField>
    <pivotField dataField="1" numFmtId="179" showAll="0"/>
    <pivotField numFmtId="41" showAll="0"/>
  </pivotFields>
  <rowFields count="1">
    <field x="4"/>
  </rowFields>
  <rowItems count="4">
    <i>
      <x/>
    </i>
    <i>
      <x v="1"/>
    </i>
    <i>
      <x v="2"/>
    </i>
    <i t="grand">
      <x/>
    </i>
  </rowItems>
  <colFields count="2">
    <field x="2"/>
    <field x="-2"/>
  </colFields>
  <colItems count="6">
    <i>
      <x/>
      <x/>
    </i>
    <i r="1" i="1">
      <x v="1"/>
    </i>
    <i>
      <x v="1"/>
      <x/>
    </i>
    <i r="1" i="1">
      <x v="1"/>
    </i>
    <i>
      <x v="2"/>
      <x/>
    </i>
    <i r="1" i="1">
      <x v="1"/>
    </i>
  </colItems>
  <dataFields count="2">
    <dataField name="개수 : 제품명" fld="1" subtotal="count" baseField="0" baseItem="0"/>
    <dataField name="평균 : 판매량" fld="5" subtotal="average" baseField="4" baseItem="0"/>
  </dataFields>
  <formats count="2">
    <format dxfId="1">
      <pivotArea outline="0" collapsedLevelsAreSubtotals="1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2" name="표2" displayName="표2" ref="B18:E22" totalsRowShown="0" headerRowBorderDxfId="7" tableBorderDxfId="6">
  <autoFilter ref="B18:E22"/>
  <tableColumns count="4">
    <tableColumn id="1" name="제품번호" dataDxfId="5"/>
    <tableColumn id="2" name="제품명" dataDxfId="4"/>
    <tableColumn id="3" name="판매가_x000a_(단위:원)" dataDxfId="3" dataCellStyle="쉼표 [0]"/>
    <tableColumn id="4" name="판매량" dataDxfId="2" dataCellStyle="쉼표 [0]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9"/>
  <sheetViews>
    <sheetView tabSelected="1" zoomScaleNormal="100" workbookViewId="0">
      <selection activeCell="R22" sqref="R22"/>
    </sheetView>
  </sheetViews>
  <sheetFormatPr defaultColWidth="8.75" defaultRowHeight="13.5" x14ac:dyDescent="0.3"/>
  <cols>
    <col min="1" max="1" width="1.75" style="1" customWidth="1"/>
    <col min="2" max="2" width="10.625" style="1" customWidth="1"/>
    <col min="3" max="3" width="13.75" style="1" customWidth="1"/>
    <col min="4" max="4" width="11" style="1" customWidth="1"/>
    <col min="5" max="5" width="13" style="1" customWidth="1"/>
    <col min="6" max="7" width="10.75" style="1" customWidth="1"/>
    <col min="8" max="8" width="13.75" style="1" bestFit="1" customWidth="1"/>
    <col min="9" max="10" width="11.5" style="1" customWidth="1"/>
    <col min="11" max="16384" width="8.75" style="1"/>
  </cols>
  <sheetData>
    <row r="1" spans="2:10" ht="24.6" customHeight="1" x14ac:dyDescent="0.3"/>
    <row r="2" spans="2:10" ht="24.6" customHeight="1" x14ac:dyDescent="0.3"/>
    <row r="3" spans="2:10" ht="24.6" customHeight="1" thickBot="1" x14ac:dyDescent="0.35"/>
    <row r="4" spans="2:10" ht="27.75" thickBot="1" x14ac:dyDescent="0.35">
      <c r="B4" s="7" t="s">
        <v>4</v>
      </c>
      <c r="C4" s="8" t="s">
        <v>2</v>
      </c>
      <c r="D4" s="8" t="s">
        <v>5</v>
      </c>
      <c r="E4" s="9" t="s">
        <v>29</v>
      </c>
      <c r="F4" s="9" t="s">
        <v>6</v>
      </c>
      <c r="G4" s="9" t="s">
        <v>7</v>
      </c>
      <c r="H4" s="9" t="s">
        <v>8</v>
      </c>
      <c r="I4" s="8" t="s">
        <v>9</v>
      </c>
      <c r="J4" s="10" t="s">
        <v>10</v>
      </c>
    </row>
    <row r="5" spans="2:10" ht="18.600000000000001" customHeight="1" x14ac:dyDescent="0.3">
      <c r="B5" s="22" t="s">
        <v>24</v>
      </c>
      <c r="C5" s="23" t="s">
        <v>31</v>
      </c>
      <c r="D5" s="23" t="s">
        <v>11</v>
      </c>
      <c r="E5" s="12">
        <v>45108</v>
      </c>
      <c r="F5" s="30">
        <v>158000</v>
      </c>
      <c r="G5" s="40">
        <v>59</v>
      </c>
      <c r="H5" s="30">
        <v>7426000</v>
      </c>
      <c r="I5" s="30">
        <f t="shared" ref="I5:I12" si="0">F5*CHOOSE(MID(B5,4,1),0.03,0.02,0.01)</f>
        <v>4740</v>
      </c>
      <c r="J5" s="3" t="str">
        <f t="shared" ref="J5:J12" si="1">_xlfn.RANK.EQ(G5,$G$5:$G$12)&amp;"위"</f>
        <v>8위</v>
      </c>
    </row>
    <row r="6" spans="2:10" ht="18.600000000000001" customHeight="1" x14ac:dyDescent="0.3">
      <c r="B6" s="4" t="s">
        <v>22</v>
      </c>
      <c r="C6" s="2" t="s">
        <v>14</v>
      </c>
      <c r="D6" s="2" t="s">
        <v>15</v>
      </c>
      <c r="E6" s="13">
        <v>45599</v>
      </c>
      <c r="F6" s="31">
        <v>21300</v>
      </c>
      <c r="G6" s="41">
        <v>108</v>
      </c>
      <c r="H6" s="31">
        <v>3195000</v>
      </c>
      <c r="I6" s="31">
        <f t="shared" si="0"/>
        <v>426</v>
      </c>
      <c r="J6" s="5" t="str">
        <f t="shared" si="1"/>
        <v>3위</v>
      </c>
    </row>
    <row r="7" spans="2:10" ht="18.600000000000001" customHeight="1" x14ac:dyDescent="0.3">
      <c r="B7" s="4" t="s">
        <v>27</v>
      </c>
      <c r="C7" s="2" t="s">
        <v>32</v>
      </c>
      <c r="D7" s="2" t="s">
        <v>15</v>
      </c>
      <c r="E7" s="13">
        <v>45635</v>
      </c>
      <c r="F7" s="31">
        <v>178000</v>
      </c>
      <c r="G7" s="41">
        <v>87</v>
      </c>
      <c r="H7" s="31">
        <v>8544000</v>
      </c>
      <c r="I7" s="31">
        <f t="shared" si="0"/>
        <v>3560</v>
      </c>
      <c r="J7" s="5" t="str">
        <f t="shared" si="1"/>
        <v>6위</v>
      </c>
    </row>
    <row r="8" spans="2:10" ht="18.600000000000001" customHeight="1" x14ac:dyDescent="0.3">
      <c r="B8" s="4" t="s">
        <v>21</v>
      </c>
      <c r="C8" s="2" t="s">
        <v>12</v>
      </c>
      <c r="D8" s="2" t="s">
        <v>13</v>
      </c>
      <c r="E8" s="13">
        <v>45256</v>
      </c>
      <c r="F8" s="31">
        <v>3800</v>
      </c>
      <c r="G8" s="41">
        <v>127</v>
      </c>
      <c r="H8" s="31">
        <v>532000</v>
      </c>
      <c r="I8" s="31">
        <f t="shared" si="0"/>
        <v>38</v>
      </c>
      <c r="J8" s="5" t="str">
        <f t="shared" si="1"/>
        <v>1위</v>
      </c>
    </row>
    <row r="9" spans="2:10" ht="18.600000000000001" customHeight="1" x14ac:dyDescent="0.3">
      <c r="B9" s="4" t="s">
        <v>28</v>
      </c>
      <c r="C9" s="2" t="s">
        <v>18</v>
      </c>
      <c r="D9" s="2" t="s">
        <v>13</v>
      </c>
      <c r="E9" s="13">
        <v>45185</v>
      </c>
      <c r="F9" s="31">
        <v>23000</v>
      </c>
      <c r="G9" s="41">
        <v>94</v>
      </c>
      <c r="H9" s="31">
        <v>2760000</v>
      </c>
      <c r="I9" s="31">
        <f t="shared" si="0"/>
        <v>230</v>
      </c>
      <c r="J9" s="5" t="str">
        <f t="shared" si="1"/>
        <v>5위</v>
      </c>
    </row>
    <row r="10" spans="2:10" ht="18.600000000000001" customHeight="1" x14ac:dyDescent="0.3">
      <c r="B10" s="4" t="s">
        <v>25</v>
      </c>
      <c r="C10" s="2" t="s">
        <v>17</v>
      </c>
      <c r="D10" s="2" t="s">
        <v>11</v>
      </c>
      <c r="E10" s="13">
        <v>44719</v>
      </c>
      <c r="F10" s="31">
        <v>7200</v>
      </c>
      <c r="G10" s="41">
        <v>98</v>
      </c>
      <c r="H10" s="31">
        <v>864000</v>
      </c>
      <c r="I10" s="31">
        <f t="shared" si="0"/>
        <v>216</v>
      </c>
      <c r="J10" s="5" t="str">
        <f t="shared" si="1"/>
        <v>4위</v>
      </c>
    </row>
    <row r="11" spans="2:10" ht="18.600000000000001" customHeight="1" x14ac:dyDescent="0.3">
      <c r="B11" s="4" t="s">
        <v>20</v>
      </c>
      <c r="C11" s="2" t="s">
        <v>30</v>
      </c>
      <c r="D11" s="2" t="s">
        <v>11</v>
      </c>
      <c r="E11" s="13">
        <v>44697</v>
      </c>
      <c r="F11" s="31">
        <v>15700</v>
      </c>
      <c r="G11" s="41">
        <v>68</v>
      </c>
      <c r="H11" s="31">
        <v>892500</v>
      </c>
      <c r="I11" s="31">
        <f t="shared" si="0"/>
        <v>471</v>
      </c>
      <c r="J11" s="5" t="str">
        <f t="shared" si="1"/>
        <v>7위</v>
      </c>
    </row>
    <row r="12" spans="2:10" ht="18.600000000000001" customHeight="1" thickBot="1" x14ac:dyDescent="0.35">
      <c r="B12" s="24" t="s">
        <v>26</v>
      </c>
      <c r="C12" s="25" t="s">
        <v>16</v>
      </c>
      <c r="D12" s="25" t="s">
        <v>15</v>
      </c>
      <c r="E12" s="14">
        <v>45646</v>
      </c>
      <c r="F12" s="32">
        <v>8500</v>
      </c>
      <c r="G12" s="42">
        <v>112</v>
      </c>
      <c r="H12" s="32">
        <v>1105000</v>
      </c>
      <c r="I12" s="32">
        <f t="shared" si="0"/>
        <v>170</v>
      </c>
      <c r="J12" s="6" t="str">
        <f t="shared" si="1"/>
        <v>2위</v>
      </c>
    </row>
    <row r="13" spans="2:10" ht="18.600000000000001" customHeight="1" x14ac:dyDescent="0.3">
      <c r="B13" s="51" t="s">
        <v>35</v>
      </c>
      <c r="C13" s="52"/>
      <c r="D13" s="53"/>
      <c r="E13" s="33">
        <f>SUMIF(D5:D12,"포장",H5:H12)/COUNTIF(D5:D12,"포장")</f>
        <v>1646000</v>
      </c>
      <c r="F13" s="54"/>
      <c r="G13" s="56" t="s">
        <v>19</v>
      </c>
      <c r="H13" s="52"/>
      <c r="I13" s="53"/>
      <c r="J13" s="35">
        <f>MIN(판매가)</f>
        <v>3800</v>
      </c>
    </row>
    <row r="14" spans="2:10" ht="18.600000000000001" customHeight="1" thickBot="1" x14ac:dyDescent="0.35">
      <c r="B14" s="57" t="s">
        <v>34</v>
      </c>
      <c r="C14" s="58"/>
      <c r="D14" s="59"/>
      <c r="E14" s="34">
        <f>DSUM(B4:H12,6,D4:D5)</f>
        <v>225</v>
      </c>
      <c r="F14" s="55"/>
      <c r="G14" s="11" t="s">
        <v>33</v>
      </c>
      <c r="H14" s="25" t="s">
        <v>23</v>
      </c>
      <c r="I14" s="11" t="s">
        <v>7</v>
      </c>
      <c r="J14" s="36">
        <f>VLOOKUP(H14,B5:H12,6,FALSE)</f>
        <v>59</v>
      </c>
    </row>
    <row r="16" spans="2:10" x14ac:dyDescent="0.3">
      <c r="H16" s="38"/>
    </row>
    <row r="18" spans="5:8" x14ac:dyDescent="0.3">
      <c r="H18" s="37"/>
    </row>
    <row r="19" spans="5:8" x14ac:dyDescent="0.3">
      <c r="E19" s="39"/>
      <c r="H19" s="37"/>
    </row>
  </sheetData>
  <sortState ref="A5:J12">
    <sortCondition ref="A5:A12"/>
  </sortState>
  <mergeCells count="4">
    <mergeCell ref="B13:D13"/>
    <mergeCell ref="B14:D14"/>
    <mergeCell ref="G13:I13"/>
    <mergeCell ref="F13:F14"/>
  </mergeCells>
  <phoneticPr fontId="2" type="noConversion"/>
  <conditionalFormatting sqref="B5:J12">
    <cfRule type="expression" dxfId="9" priority="1">
      <formula>$G5&gt;=100</formula>
    </cfRule>
  </conditionalFormatting>
  <dataValidations disablePrompts="1" count="1">
    <dataValidation type="list" allowBlank="1" showInputMessage="1" showErrorMessage="1" sqref="H14">
      <formula1>$B$5:$B$12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2"/>
  <sheetViews>
    <sheetView workbookViewId="0">
      <selection activeCell="F29" sqref="F29"/>
    </sheetView>
  </sheetViews>
  <sheetFormatPr defaultColWidth="8.75" defaultRowHeight="13.5" x14ac:dyDescent="0.3"/>
  <cols>
    <col min="1" max="1" width="1.75" style="1" customWidth="1"/>
    <col min="2" max="2" width="10.625" style="1" customWidth="1"/>
    <col min="3" max="3" width="13.75" style="1" customWidth="1"/>
    <col min="4" max="4" width="11" style="1" customWidth="1"/>
    <col min="5" max="5" width="13" style="1" customWidth="1"/>
    <col min="6" max="7" width="10.75" style="1" customWidth="1"/>
    <col min="8" max="8" width="13.75" style="1" bestFit="1" customWidth="1"/>
    <col min="9" max="16384" width="8.75" style="1"/>
  </cols>
  <sheetData>
    <row r="1" spans="2:8" ht="14.25" thickBot="1" x14ac:dyDescent="0.35"/>
    <row r="2" spans="2:8" ht="27.75" thickBot="1" x14ac:dyDescent="0.35">
      <c r="B2" s="7" t="s">
        <v>4</v>
      </c>
      <c r="C2" s="8" t="s">
        <v>2</v>
      </c>
      <c r="D2" s="8" t="s">
        <v>5</v>
      </c>
      <c r="E2" s="9" t="s">
        <v>29</v>
      </c>
      <c r="F2" s="9" t="s">
        <v>6</v>
      </c>
      <c r="G2" s="9" t="s">
        <v>7</v>
      </c>
      <c r="H2" s="9" t="s">
        <v>8</v>
      </c>
    </row>
    <row r="3" spans="2:8" x14ac:dyDescent="0.3">
      <c r="B3" s="22" t="s">
        <v>24</v>
      </c>
      <c r="C3" s="23" t="s">
        <v>31</v>
      </c>
      <c r="D3" s="23" t="s">
        <v>11</v>
      </c>
      <c r="E3" s="12">
        <v>45108</v>
      </c>
      <c r="F3" s="30">
        <v>158000</v>
      </c>
      <c r="G3" s="40">
        <v>59</v>
      </c>
      <c r="H3" s="30">
        <v>7426000</v>
      </c>
    </row>
    <row r="4" spans="2:8" x14ac:dyDescent="0.3">
      <c r="B4" s="4" t="s">
        <v>22</v>
      </c>
      <c r="C4" s="2" t="s">
        <v>14</v>
      </c>
      <c r="D4" s="2" t="s">
        <v>15</v>
      </c>
      <c r="E4" s="13">
        <v>45599</v>
      </c>
      <c r="F4" s="31">
        <v>21300</v>
      </c>
      <c r="G4" s="41">
        <v>108</v>
      </c>
      <c r="H4" s="31">
        <v>3195000</v>
      </c>
    </row>
    <row r="5" spans="2:8" x14ac:dyDescent="0.3">
      <c r="B5" s="4" t="s">
        <v>27</v>
      </c>
      <c r="C5" s="2" t="s">
        <v>32</v>
      </c>
      <c r="D5" s="2" t="s">
        <v>15</v>
      </c>
      <c r="E5" s="13">
        <v>45635</v>
      </c>
      <c r="F5" s="31">
        <v>178000</v>
      </c>
      <c r="G5" s="41">
        <v>87</v>
      </c>
      <c r="H5" s="31">
        <v>8544000</v>
      </c>
    </row>
    <row r="6" spans="2:8" x14ac:dyDescent="0.3">
      <c r="B6" s="4" t="s">
        <v>21</v>
      </c>
      <c r="C6" s="2" t="s">
        <v>12</v>
      </c>
      <c r="D6" s="2" t="s">
        <v>13</v>
      </c>
      <c r="E6" s="13">
        <v>45256</v>
      </c>
      <c r="F6" s="31">
        <v>3800</v>
      </c>
      <c r="G6" s="41">
        <v>127</v>
      </c>
      <c r="H6" s="31">
        <v>532000</v>
      </c>
    </row>
    <row r="7" spans="2:8" x14ac:dyDescent="0.3">
      <c r="B7" s="4" t="s">
        <v>28</v>
      </c>
      <c r="C7" s="2" t="s">
        <v>18</v>
      </c>
      <c r="D7" s="2" t="s">
        <v>13</v>
      </c>
      <c r="E7" s="13">
        <v>45185</v>
      </c>
      <c r="F7" s="31">
        <v>23000</v>
      </c>
      <c r="G7" s="41">
        <v>94</v>
      </c>
      <c r="H7" s="31">
        <v>2760000</v>
      </c>
    </row>
    <row r="8" spans="2:8" x14ac:dyDescent="0.3">
      <c r="B8" s="4" t="s">
        <v>25</v>
      </c>
      <c r="C8" s="2" t="s">
        <v>17</v>
      </c>
      <c r="D8" s="2" t="s">
        <v>11</v>
      </c>
      <c r="E8" s="13">
        <v>44719</v>
      </c>
      <c r="F8" s="31">
        <v>7200</v>
      </c>
      <c r="G8" s="41">
        <v>98</v>
      </c>
      <c r="H8" s="31">
        <v>864000</v>
      </c>
    </row>
    <row r="9" spans="2:8" x14ac:dyDescent="0.3">
      <c r="B9" s="4" t="s">
        <v>20</v>
      </c>
      <c r="C9" s="2" t="s">
        <v>30</v>
      </c>
      <c r="D9" s="2" t="s">
        <v>11</v>
      </c>
      <c r="E9" s="13">
        <v>44697</v>
      </c>
      <c r="F9" s="31">
        <v>15700</v>
      </c>
      <c r="G9" s="41">
        <v>68</v>
      </c>
      <c r="H9" s="31">
        <v>892500</v>
      </c>
    </row>
    <row r="10" spans="2:8" ht="14.25" thickBot="1" x14ac:dyDescent="0.35">
      <c r="B10" s="24" t="s">
        <v>26</v>
      </c>
      <c r="C10" s="25" t="s">
        <v>16</v>
      </c>
      <c r="D10" s="25" t="s">
        <v>15</v>
      </c>
      <c r="E10" s="14">
        <v>45646</v>
      </c>
      <c r="F10" s="32">
        <v>8500</v>
      </c>
      <c r="G10" s="42">
        <v>112</v>
      </c>
      <c r="H10" s="32">
        <v>1105000</v>
      </c>
    </row>
    <row r="13" spans="2:8" ht="14.25" thickBot="1" x14ac:dyDescent="0.35"/>
    <row r="14" spans="2:8" ht="27.75" thickBot="1" x14ac:dyDescent="0.35">
      <c r="B14" s="8" t="s">
        <v>5</v>
      </c>
      <c r="C14" s="9" t="s">
        <v>6</v>
      </c>
    </row>
    <row r="15" spans="2:8" x14ac:dyDescent="0.3">
      <c r="B15" s="1" t="s">
        <v>36</v>
      </c>
    </row>
    <row r="16" spans="2:8" x14ac:dyDescent="0.3">
      <c r="C16" s="1" t="s">
        <v>37</v>
      </c>
    </row>
    <row r="18" spans="2:5" ht="27.75" thickBot="1" x14ac:dyDescent="0.35">
      <c r="B18" s="15" t="s">
        <v>4</v>
      </c>
      <c r="C18" s="45" t="s">
        <v>2</v>
      </c>
      <c r="D18" s="16" t="s">
        <v>43</v>
      </c>
      <c r="E18" s="17" t="s">
        <v>7</v>
      </c>
    </row>
    <row r="19" spans="2:5" x14ac:dyDescent="0.3">
      <c r="B19" s="29" t="s">
        <v>24</v>
      </c>
      <c r="C19" s="23" t="s">
        <v>31</v>
      </c>
      <c r="D19" s="49">
        <v>158000</v>
      </c>
      <c r="E19" s="50">
        <v>59</v>
      </c>
    </row>
    <row r="20" spans="2:5" x14ac:dyDescent="0.3">
      <c r="B20" s="20" t="s">
        <v>22</v>
      </c>
      <c r="C20" s="2" t="s">
        <v>14</v>
      </c>
      <c r="D20" s="43">
        <v>21300</v>
      </c>
      <c r="E20" s="44">
        <v>108</v>
      </c>
    </row>
    <row r="21" spans="2:5" x14ac:dyDescent="0.3">
      <c r="B21" s="20" t="s">
        <v>27</v>
      </c>
      <c r="C21" s="2" t="s">
        <v>32</v>
      </c>
      <c r="D21" s="43">
        <v>178000</v>
      </c>
      <c r="E21" s="44">
        <v>87</v>
      </c>
    </row>
    <row r="22" spans="2:5" x14ac:dyDescent="0.3">
      <c r="B22" s="21" t="s">
        <v>26</v>
      </c>
      <c r="C22" s="46" t="s">
        <v>16</v>
      </c>
      <c r="D22" s="47">
        <v>8500</v>
      </c>
      <c r="E22" s="48">
        <v>112</v>
      </c>
    </row>
  </sheetData>
  <phoneticPr fontId="2" type="noConversion"/>
  <conditionalFormatting sqref="B3:H10">
    <cfRule type="expression" dxfId="8" priority="1">
      <formula>$G3&gt;=100</formula>
    </cfRule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8"/>
  <sheetViews>
    <sheetView workbookViewId="0">
      <selection activeCell="G14" sqref="G14"/>
    </sheetView>
  </sheetViews>
  <sheetFormatPr defaultRowHeight="16.5" x14ac:dyDescent="0.3"/>
  <cols>
    <col min="1" max="1" width="1.75" customWidth="1"/>
    <col min="2" max="2" width="18.25" bestFit="1" customWidth="1"/>
    <col min="3" max="8" width="12.25" bestFit="1" customWidth="1"/>
    <col min="9" max="10" width="16.875" bestFit="1" customWidth="1"/>
  </cols>
  <sheetData>
    <row r="2" spans="2:8" x14ac:dyDescent="0.3">
      <c r="B2" s="26"/>
      <c r="C2" s="18" t="s">
        <v>5</v>
      </c>
      <c r="D2" s="26"/>
      <c r="E2" s="26"/>
      <c r="F2" s="26"/>
      <c r="G2" s="26"/>
      <c r="H2" s="26"/>
    </row>
    <row r="3" spans="2:8" x14ac:dyDescent="0.3">
      <c r="B3" s="26"/>
      <c r="C3" s="60" t="s">
        <v>13</v>
      </c>
      <c r="D3" s="61"/>
      <c r="E3" s="60" t="s">
        <v>15</v>
      </c>
      <c r="F3" s="61"/>
      <c r="G3" s="60" t="s">
        <v>11</v>
      </c>
      <c r="H3" s="61"/>
    </row>
    <row r="4" spans="2:8" x14ac:dyDescent="0.3">
      <c r="B4" s="18" t="s">
        <v>39</v>
      </c>
      <c r="C4" s="28" t="s">
        <v>3</v>
      </c>
      <c r="D4" s="28" t="s">
        <v>38</v>
      </c>
      <c r="E4" s="28" t="s">
        <v>3</v>
      </c>
      <c r="F4" s="28" t="s">
        <v>38</v>
      </c>
      <c r="G4" s="28" t="s">
        <v>3</v>
      </c>
      <c r="H4" s="28" t="s">
        <v>38</v>
      </c>
    </row>
    <row r="5" spans="2:8" x14ac:dyDescent="0.3">
      <c r="B5" s="27" t="s">
        <v>40</v>
      </c>
      <c r="C5" s="19">
        <v>1</v>
      </c>
      <c r="D5" s="19">
        <v>127</v>
      </c>
      <c r="E5" s="19">
        <v>1</v>
      </c>
      <c r="F5" s="19">
        <v>112</v>
      </c>
      <c r="G5" s="19">
        <v>2</v>
      </c>
      <c r="H5" s="19">
        <v>83</v>
      </c>
    </row>
    <row r="6" spans="2:8" x14ac:dyDescent="0.3">
      <c r="B6" s="27" t="s">
        <v>41</v>
      </c>
      <c r="C6" s="19">
        <v>1</v>
      </c>
      <c r="D6" s="19">
        <v>94</v>
      </c>
      <c r="E6" s="19">
        <v>1</v>
      </c>
      <c r="F6" s="19">
        <v>108</v>
      </c>
      <c r="G6" s="19" t="s">
        <v>1</v>
      </c>
      <c r="H6" s="19" t="s">
        <v>1</v>
      </c>
    </row>
    <row r="7" spans="2:8" x14ac:dyDescent="0.3">
      <c r="B7" s="27" t="s">
        <v>42</v>
      </c>
      <c r="C7" s="19" t="s">
        <v>1</v>
      </c>
      <c r="D7" s="19" t="s">
        <v>1</v>
      </c>
      <c r="E7" s="19">
        <v>1</v>
      </c>
      <c r="F7" s="19">
        <v>87</v>
      </c>
      <c r="G7" s="19">
        <v>1</v>
      </c>
      <c r="H7" s="19">
        <v>59</v>
      </c>
    </row>
    <row r="8" spans="2:8" x14ac:dyDescent="0.3">
      <c r="B8" s="27" t="s">
        <v>0</v>
      </c>
      <c r="C8" s="19">
        <v>2</v>
      </c>
      <c r="D8" s="19">
        <v>110.5</v>
      </c>
      <c r="E8" s="19">
        <v>3</v>
      </c>
      <c r="F8" s="19">
        <v>102.33333333333333</v>
      </c>
      <c r="G8" s="19">
        <v>3</v>
      </c>
      <c r="H8" s="19">
        <v>75</v>
      </c>
    </row>
  </sheetData>
  <mergeCells count="3">
    <mergeCell ref="C3:D3"/>
    <mergeCell ref="E3:F3"/>
    <mergeCell ref="G3:H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이름이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판매가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KPC</cp:lastModifiedBy>
  <dcterms:created xsi:type="dcterms:W3CDTF">2023-07-20T01:12:47Z</dcterms:created>
  <dcterms:modified xsi:type="dcterms:W3CDTF">2025-02-08T03:59:42Z</dcterms:modified>
</cp:coreProperties>
</file>